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I:\sdiv-admin\Calls\Joint International Synthesis Call\1 - Description and templates\Templates\"/>
    </mc:Choice>
  </mc:AlternateContent>
  <xr:revisionPtr revIDLastSave="0" documentId="13_ncr:1_{70A09D68-0D1E-47BF-AEDA-C23091934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calcPr calcId="191029"/>
  <customWorkbookViews>
    <customWorkbookView name="Kunze, Peter - Persönliche Ansicht" guid="{2EB29F09-27F8-4B0F-95F6-B7AAC8C64C4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C15" i="1"/>
  <c r="C20" i="1" s="1"/>
  <c r="D20" i="1"/>
  <c r="E20" i="1"/>
  <c r="D17" i="1"/>
  <c r="C19" i="1" l="1"/>
  <c r="B18" i="1" l="1"/>
  <c r="D19" i="1" l="1"/>
  <c r="E19" i="1"/>
  <c r="E17" i="1"/>
  <c r="C17" i="1"/>
  <c r="C18" i="1"/>
  <c r="D18" i="1"/>
  <c r="E18" i="1" l="1"/>
  <c r="E9" i="1" l="1"/>
  <c r="D9" i="1"/>
  <c r="C9" i="1"/>
  <c r="E7" i="1"/>
  <c r="D7" i="1"/>
  <c r="C7" i="1"/>
  <c r="C11" i="1" l="1"/>
  <c r="D11" i="1"/>
  <c r="E11" i="1"/>
  <c r="C22" i="1" l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8" authorId="0" shapeId="0" xr:uid="{F7791EB1-7D50-438E-B78D-113C39B04CD5}">
      <text>
        <r>
          <rPr>
            <b/>
            <sz val="9"/>
            <color indexed="81"/>
            <rFont val="Segoe UI"/>
            <family val="2"/>
          </rPr>
          <t>Administrator:</t>
        </r>
        <r>
          <rPr>
            <sz val="9"/>
            <color indexed="81"/>
            <rFont val="Segoe UI"/>
            <family val="2"/>
          </rPr>
          <t xml:space="preserve">
vorher 40
- 19% MwsT it schon enthalten </t>
        </r>
      </text>
    </comment>
    <comment ref="B19" authorId="0" shapeId="0" xr:uid="{AFA25800-1636-4172-95B0-26822842279D}">
      <text>
        <r>
          <rPr>
            <b/>
            <sz val="9"/>
            <color indexed="81"/>
            <rFont val="Segoe UI"/>
            <family val="2"/>
          </rPr>
          <t>Administrator:</t>
        </r>
        <r>
          <rPr>
            <sz val="9"/>
            <color indexed="81"/>
            <rFont val="Segoe UI"/>
            <family val="2"/>
          </rPr>
          <t xml:space="preserve">
- 19% MwsT Restaurants kommt noch dazu
Standard: 350 € für 13 TN = 27 € pro TN 1 Dinner! </t>
        </r>
      </text>
    </comment>
  </commentList>
</comments>
</file>

<file path=xl/sharedStrings.xml><?xml version="1.0" encoding="utf-8"?>
<sst xmlns="http://schemas.openxmlformats.org/spreadsheetml/2006/main" count="26" uniqueCount="26">
  <si>
    <t>Number of participants (non-EU)</t>
  </si>
  <si>
    <t>Total travel expenses</t>
  </si>
  <si>
    <t>Travel costs</t>
  </si>
  <si>
    <t>Daily expenses</t>
  </si>
  <si>
    <t>Number of local participants (from Leipzig)</t>
  </si>
  <si>
    <t>sDiv working group budget calculation tool</t>
  </si>
  <si>
    <r>
      <t xml:space="preserve">TOTAL expenses per meeting </t>
    </r>
    <r>
      <rPr>
        <sz val="8"/>
        <color rgb="FF000000"/>
        <rFont val="Verdana"/>
        <family val="2"/>
      </rPr>
      <t>(postdoc costs not included)</t>
    </r>
  </si>
  <si>
    <t>Other costs</t>
  </si>
  <si>
    <t>Travel expenses</t>
  </si>
  <si>
    <t>Blue fields are to be filled in with respective data</t>
  </si>
  <si>
    <t>1st meeting</t>
  </si>
  <si>
    <t>2nd meeting</t>
  </si>
  <si>
    <t xml:space="preserve">3rd meeting </t>
  </si>
  <si>
    <r>
      <t xml:space="preserve">Number of meeting days </t>
    </r>
    <r>
      <rPr>
        <sz val="8"/>
        <color rgb="FF000000"/>
        <rFont val="Verdana"/>
        <family val="2"/>
      </rPr>
      <t>(four or five meeting days)</t>
    </r>
  </si>
  <si>
    <t>Travel expenses (EU)</t>
  </si>
  <si>
    <t>Travel expenses (non-EU)</t>
  </si>
  <si>
    <t>Additional costs for SynFlex modules</t>
  </si>
  <si>
    <t>TOTAL expenses SynFlex modules</t>
  </si>
  <si>
    <t>Meal expenses</t>
  </si>
  <si>
    <t>Number of participants (EU + UK)</t>
  </si>
  <si>
    <r>
      <t xml:space="preserve">Total hotel expenses </t>
    </r>
    <r>
      <rPr>
        <sz val="8"/>
        <color rgb="FF000000"/>
        <rFont val="Verdana"/>
        <family val="2"/>
      </rPr>
      <t>(external participant/day 95 EUR)</t>
    </r>
  </si>
  <si>
    <t>Conference Dinners</t>
  </si>
  <si>
    <t>Childcare expenses</t>
  </si>
  <si>
    <t>Childcare expenses per meeting</t>
  </si>
  <si>
    <t>Number of children</t>
  </si>
  <si>
    <t>Total hours of childcare at iDiv during the meeting (min. 3hrs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</si>
</sst>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  <font>
      <sz val="8"/>
      <name val="Verdana"/>
      <family val="2"/>
    </font>
    <font>
      <b/>
      <i/>
      <sz val="12"/>
      <color theme="4" tint="0.79998168889431442"/>
      <name val="Verdana"/>
      <family val="2"/>
    </font>
    <font>
      <b/>
      <sz val="8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EABFC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vertical="center"/>
    </xf>
    <xf numFmtId="0" fontId="2" fillId="3" borderId="12" xfId="0" applyFont="1" applyFill="1" applyBorder="1" applyAlignment="1" applyProtection="1">
      <alignment horizontal="left" vertical="center" wrapText="1"/>
    </xf>
    <xf numFmtId="44" fontId="2" fillId="3" borderId="6" xfId="2" applyFont="1" applyFill="1" applyBorder="1" applyAlignment="1" applyProtection="1">
      <alignment horizontal="left" vertical="center" wrapText="1"/>
    </xf>
    <xf numFmtId="44" fontId="2" fillId="3" borderId="0" xfId="0" applyNumberFormat="1" applyFont="1" applyFill="1" applyBorder="1" applyAlignment="1" applyProtection="1">
      <alignment horizontal="left" vertical="center" wrapText="1"/>
    </xf>
    <xf numFmtId="44" fontId="2" fillId="3" borderId="7" xfId="0" applyNumberFormat="1" applyFont="1" applyFill="1" applyBorder="1" applyAlignment="1" applyProtection="1">
      <alignment horizontal="left" vertical="center" wrapText="1"/>
    </xf>
    <xf numFmtId="44" fontId="2" fillId="3" borderId="13" xfId="0" applyNumberFormat="1" applyFont="1" applyFill="1" applyBorder="1" applyAlignment="1" applyProtection="1">
      <alignment horizontal="left" vertical="center" wrapText="1"/>
    </xf>
    <xf numFmtId="44" fontId="2" fillId="3" borderId="8" xfId="0" applyNumberFormat="1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44" fontId="3" fillId="3" borderId="6" xfId="0" applyNumberFormat="1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 wrapText="1"/>
    </xf>
    <xf numFmtId="44" fontId="2" fillId="3" borderId="26" xfId="2" applyFont="1" applyFill="1" applyBorder="1" applyAlignment="1" applyProtection="1">
      <alignment horizontal="left" vertical="center" wrapText="1"/>
    </xf>
    <xf numFmtId="44" fontId="4" fillId="5" borderId="20" xfId="0" applyNumberFormat="1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 wrapText="1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4" fillId="5" borderId="10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44" fontId="4" fillId="5" borderId="10" xfId="0" applyNumberFormat="1" applyFont="1" applyFill="1" applyBorder="1" applyAlignment="1" applyProtection="1">
      <alignment horizontal="center" vertical="center" wrapText="1"/>
    </xf>
    <xf numFmtId="44" fontId="4" fillId="5" borderId="3" xfId="0" applyNumberFormat="1" applyFont="1" applyFill="1" applyBorder="1" applyAlignment="1" applyProtection="1">
      <alignment horizontal="center" vertical="center" wrapText="1"/>
    </xf>
    <xf numFmtId="44" fontId="4" fillId="5" borderId="1" xfId="0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44" fontId="3" fillId="4" borderId="6" xfId="0" applyNumberFormat="1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21" xfId="0" applyFont="1" applyFill="1" applyBorder="1" applyAlignment="1" applyProtection="1">
      <alignment horizontal="left" vertical="center" wrapText="1"/>
    </xf>
  </cellXfs>
  <cellStyles count="3">
    <cellStyle name="Standard" xfId="0" builtinId="0"/>
    <cellStyle name="Standard 3" xfId="1" xr:uid="{00000000-0005-0000-0000-000001000000}"/>
    <cellStyle name="Währung" xfId="2" builtinId="4"/>
  </cellStyles>
  <dxfs count="0"/>
  <tableStyles count="0" defaultTableStyle="TableStyleMedium2" defaultPivotStyle="PivotStyleLight16"/>
  <colors>
    <mruColors>
      <color rgb="FF9EABFC"/>
      <color rgb="FF6C80FA"/>
      <color rgb="FF7395F3"/>
      <color rgb="FFC4EDFF"/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view="pageBreakPreview" zoomScale="112" zoomScaleNormal="112" zoomScaleSheetLayoutView="112" workbookViewId="0">
      <selection activeCell="C14" sqref="C14"/>
    </sheetView>
  </sheetViews>
  <sheetFormatPr baseColWidth="10" defaultColWidth="11.42578125" defaultRowHeight="24.95" customHeight="1" x14ac:dyDescent="0.25"/>
  <cols>
    <col min="1" max="1" width="55.7109375" style="1" customWidth="1"/>
    <col min="2" max="2" width="17.28515625" style="1" customWidth="1"/>
    <col min="3" max="3" width="16" style="1" bestFit="1" customWidth="1"/>
    <col min="4" max="4" width="15.85546875" style="1" customWidth="1"/>
    <col min="5" max="5" width="16" style="1" bestFit="1" customWidth="1"/>
    <col min="6" max="16384" width="11.42578125" style="1"/>
  </cols>
  <sheetData>
    <row r="1" spans="1:5" ht="24.95" customHeight="1" thickBot="1" x14ac:dyDescent="0.3">
      <c r="A1" s="42" t="s">
        <v>5</v>
      </c>
      <c r="B1" s="43"/>
      <c r="C1" s="43"/>
      <c r="D1" s="43"/>
      <c r="E1" s="44"/>
    </row>
    <row r="2" spans="1:5" ht="24.95" customHeight="1" thickBot="1" x14ac:dyDescent="0.3">
      <c r="A2" s="45" t="s">
        <v>9</v>
      </c>
      <c r="B2" s="46"/>
      <c r="C2" s="46"/>
      <c r="D2" s="46"/>
      <c r="E2" s="47"/>
    </row>
    <row r="3" spans="1:5" ht="24.95" customHeight="1" thickBot="1" x14ac:dyDescent="0.3">
      <c r="A3" s="48"/>
      <c r="B3" s="49"/>
      <c r="C3" s="16" t="s">
        <v>10</v>
      </c>
      <c r="D3" s="17" t="s">
        <v>11</v>
      </c>
      <c r="E3" s="18" t="s">
        <v>12</v>
      </c>
    </row>
    <row r="4" spans="1:5" ht="24.95" customHeight="1" thickBot="1" x14ac:dyDescent="0.3">
      <c r="A4" s="48" t="s">
        <v>13</v>
      </c>
      <c r="B4" s="49"/>
      <c r="C4" s="14">
        <v>4</v>
      </c>
      <c r="D4" s="14">
        <v>4</v>
      </c>
      <c r="E4" s="15">
        <v>4</v>
      </c>
    </row>
    <row r="5" spans="1:5" ht="24.95" customHeight="1" thickBot="1" x14ac:dyDescent="0.3">
      <c r="A5" s="39" t="s">
        <v>8</v>
      </c>
      <c r="B5" s="40"/>
      <c r="C5" s="40"/>
      <c r="D5" s="40"/>
      <c r="E5" s="41"/>
    </row>
    <row r="6" spans="1:5" ht="15" x14ac:dyDescent="0.25">
      <c r="A6" s="34" t="s">
        <v>19</v>
      </c>
      <c r="B6" s="35"/>
      <c r="C6" s="10">
        <v>5</v>
      </c>
      <c r="D6" s="10">
        <v>6</v>
      </c>
      <c r="E6" s="11">
        <v>1</v>
      </c>
    </row>
    <row r="7" spans="1:5" ht="24.95" customHeight="1" x14ac:dyDescent="0.25">
      <c r="A7" s="2" t="s">
        <v>14</v>
      </c>
      <c r="B7" s="3">
        <v>350</v>
      </c>
      <c r="C7" s="4">
        <f>C6*B7</f>
        <v>1750</v>
      </c>
      <c r="D7" s="5">
        <f>D6*B7</f>
        <v>2100</v>
      </c>
      <c r="E7" s="6">
        <f>E6*B7</f>
        <v>350</v>
      </c>
    </row>
    <row r="8" spans="1:5" ht="15" x14ac:dyDescent="0.25">
      <c r="A8" s="34" t="s">
        <v>0</v>
      </c>
      <c r="B8" s="35"/>
      <c r="C8" s="10">
        <v>7</v>
      </c>
      <c r="D8" s="10">
        <v>3</v>
      </c>
      <c r="E8" s="11">
        <v>5</v>
      </c>
    </row>
    <row r="9" spans="1:5" ht="24.95" customHeight="1" x14ac:dyDescent="0.25">
      <c r="A9" s="2" t="s">
        <v>15</v>
      </c>
      <c r="B9" s="3">
        <v>1500</v>
      </c>
      <c r="C9" s="4">
        <f>C8*B9</f>
        <v>10500</v>
      </c>
      <c r="D9" s="7">
        <f>D8*B9</f>
        <v>4500</v>
      </c>
      <c r="E9" s="6">
        <f>E8*B9</f>
        <v>7500</v>
      </c>
    </row>
    <row r="10" spans="1:5" ht="24.95" customHeight="1" thickBot="1" x14ac:dyDescent="0.3">
      <c r="A10" s="34" t="s">
        <v>4</v>
      </c>
      <c r="B10" s="35"/>
      <c r="C10" s="12">
        <v>4</v>
      </c>
      <c r="D10" s="12"/>
      <c r="E10" s="13">
        <v>3</v>
      </c>
    </row>
    <row r="11" spans="1:5" ht="18" customHeight="1" thickBot="1" x14ac:dyDescent="0.3">
      <c r="A11" s="29" t="s">
        <v>1</v>
      </c>
      <c r="B11" s="30"/>
      <c r="C11" s="21">
        <f>C7+C9</f>
        <v>12250</v>
      </c>
      <c r="D11" s="21">
        <f>D7+D9</f>
        <v>6600</v>
      </c>
      <c r="E11" s="21">
        <f>E7+E9</f>
        <v>7850</v>
      </c>
    </row>
    <row r="12" spans="1:5" ht="18" customHeight="1" thickBot="1" x14ac:dyDescent="0.3">
      <c r="A12" s="39" t="s">
        <v>22</v>
      </c>
      <c r="B12" s="40"/>
      <c r="C12" s="40"/>
      <c r="D12" s="40"/>
      <c r="E12" s="41"/>
    </row>
    <row r="13" spans="1:5" ht="18" customHeight="1" x14ac:dyDescent="0.25">
      <c r="A13" s="34" t="s">
        <v>25</v>
      </c>
      <c r="B13" s="35"/>
      <c r="C13" s="22">
        <v>0</v>
      </c>
      <c r="D13" s="22">
        <v>0</v>
      </c>
      <c r="E13" s="23">
        <v>0</v>
      </c>
    </row>
    <row r="14" spans="1:5" ht="18" customHeight="1" thickBot="1" x14ac:dyDescent="0.3">
      <c r="A14" s="34" t="s">
        <v>24</v>
      </c>
      <c r="B14" s="35"/>
      <c r="C14" s="22">
        <v>0</v>
      </c>
      <c r="D14" s="22">
        <v>0</v>
      </c>
      <c r="E14" s="23">
        <v>0</v>
      </c>
    </row>
    <row r="15" spans="1:5" ht="18" customHeight="1" thickBot="1" x14ac:dyDescent="0.3">
      <c r="A15" s="29" t="s">
        <v>23</v>
      </c>
      <c r="B15" s="30"/>
      <c r="C15" s="21">
        <f>IF(C14=0, 0, (16 + 5 * (C14 - 1)) * (C13 + C4) * 1.19)</f>
        <v>0</v>
      </c>
      <c r="D15" s="21">
        <f t="shared" ref="D15:E15" si="0">IF(D14=0, 0, (16 + 5 * (D14 - 1)) * (D13 + D4) * 1.19)</f>
        <v>0</v>
      </c>
      <c r="E15" s="21">
        <f t="shared" si="0"/>
        <v>0</v>
      </c>
    </row>
    <row r="16" spans="1:5" ht="24.95" customHeight="1" thickBot="1" x14ac:dyDescent="0.3">
      <c r="A16" s="39" t="s">
        <v>3</v>
      </c>
      <c r="B16" s="40"/>
      <c r="C16" s="40"/>
      <c r="D16" s="40"/>
      <c r="E16" s="41"/>
    </row>
    <row r="17" spans="1:5" ht="24.95" customHeight="1" x14ac:dyDescent="0.25">
      <c r="A17" s="8" t="s">
        <v>20</v>
      </c>
      <c r="B17" s="3">
        <v>100</v>
      </c>
      <c r="C17" s="9">
        <f>$B$17*(C4+1)*(C6+C8)</f>
        <v>6000</v>
      </c>
      <c r="D17" s="9">
        <f>$B$17*(D4+1)*(D6+D8)</f>
        <v>4500</v>
      </c>
      <c r="E17" s="9">
        <f>$B$17*(E4+1)*(E6+E8)</f>
        <v>3000</v>
      </c>
    </row>
    <row r="18" spans="1:5" ht="24.95" customHeight="1" x14ac:dyDescent="0.25">
      <c r="A18" s="19" t="s">
        <v>18</v>
      </c>
      <c r="B18" s="20">
        <f>43</f>
        <v>43</v>
      </c>
      <c r="C18" s="9">
        <f>$B$18*C4*(C6+C8+C10)</f>
        <v>2752</v>
      </c>
      <c r="D18" s="9">
        <f>$B$18*D4*(D6+D8+D10)</f>
        <v>1548</v>
      </c>
      <c r="E18" s="9">
        <f>$B$18*E4*(E6+E8+E10)</f>
        <v>1548</v>
      </c>
    </row>
    <row r="19" spans="1:5" ht="24.95" customHeight="1" thickBot="1" x14ac:dyDescent="0.3">
      <c r="A19" s="19" t="s">
        <v>21</v>
      </c>
      <c r="B19" s="20">
        <v>27</v>
      </c>
      <c r="C19" s="9">
        <f>($B$19*(C6+C8+C10))*2</f>
        <v>864</v>
      </c>
      <c r="D19" s="9">
        <f>($B$19*(D6+D8+D10))*2</f>
        <v>486</v>
      </c>
      <c r="E19" s="9">
        <f>($B$19*(E6+E8+E10))*2</f>
        <v>486</v>
      </c>
    </row>
    <row r="20" spans="1:5" ht="24.95" customHeight="1" thickBot="1" x14ac:dyDescent="0.3">
      <c r="A20" s="29" t="s">
        <v>6</v>
      </c>
      <c r="B20" s="30"/>
      <c r="C20" s="21">
        <f>SUM(C11,C15,C18,C17,C19)</f>
        <v>21866</v>
      </c>
      <c r="D20" s="21">
        <f t="shared" ref="D20:E20" si="1">SUM(D11,D15,D18,D17,D19)</f>
        <v>13134</v>
      </c>
      <c r="E20" s="21">
        <f t="shared" si="1"/>
        <v>12884</v>
      </c>
    </row>
    <row r="21" spans="1:5" ht="18" customHeight="1" thickBot="1" x14ac:dyDescent="0.3">
      <c r="A21" s="39" t="s">
        <v>16</v>
      </c>
      <c r="B21" s="40"/>
      <c r="C21" s="40"/>
      <c r="D21" s="40"/>
      <c r="E21" s="41"/>
    </row>
    <row r="22" spans="1:5" ht="24.95" customHeight="1" x14ac:dyDescent="0.25">
      <c r="A22" s="34" t="s">
        <v>2</v>
      </c>
      <c r="B22" s="35"/>
      <c r="C22" s="36">
        <f>C20+D20+E20</f>
        <v>47884</v>
      </c>
      <c r="D22" s="37"/>
      <c r="E22" s="38"/>
    </row>
    <row r="23" spans="1:5" ht="24.95" customHeight="1" thickBot="1" x14ac:dyDescent="0.3">
      <c r="A23" s="24" t="s">
        <v>7</v>
      </c>
      <c r="B23" s="25"/>
      <c r="C23" s="26">
        <v>15000</v>
      </c>
      <c r="D23" s="27"/>
      <c r="E23" s="28"/>
    </row>
    <row r="24" spans="1:5" ht="24.95" customHeight="1" thickBot="1" x14ac:dyDescent="0.3">
      <c r="A24" s="29" t="s">
        <v>17</v>
      </c>
      <c r="B24" s="30"/>
      <c r="C24" s="31">
        <f>SUM(C22,C23)</f>
        <v>62884</v>
      </c>
      <c r="D24" s="32"/>
      <c r="E24" s="33"/>
    </row>
  </sheetData>
  <sheetProtection selectLockedCells="1"/>
  <customSheetViews>
    <customSheetView guid="{2EB29F09-27F8-4B0F-95F6-B7AAC8C64C4A}" scale="112">
      <selection activeCell="C3" sqref="C3"/>
      <pageMargins left="0.7" right="0.7" top="0.78740157499999996" bottom="0.78740157499999996" header="0.3" footer="0.3"/>
      <pageSetup paperSize="9" orientation="portrait" r:id="rId1"/>
    </customSheetView>
  </customSheetViews>
  <mergeCells count="22">
    <mergeCell ref="A16:E16"/>
    <mergeCell ref="A20:B20"/>
    <mergeCell ref="A21:E21"/>
    <mergeCell ref="A11:B11"/>
    <mergeCell ref="A1:E1"/>
    <mergeCell ref="A5:E5"/>
    <mergeCell ref="A6:B6"/>
    <mergeCell ref="A8:B8"/>
    <mergeCell ref="A10:B10"/>
    <mergeCell ref="A2:E2"/>
    <mergeCell ref="A4:B4"/>
    <mergeCell ref="A3:B3"/>
    <mergeCell ref="A12:E12"/>
    <mergeCell ref="A13:B13"/>
    <mergeCell ref="A15:B15"/>
    <mergeCell ref="A14:B14"/>
    <mergeCell ref="A23:B23"/>
    <mergeCell ref="C23:E23"/>
    <mergeCell ref="A24:B24"/>
    <mergeCell ref="C24:E24"/>
    <mergeCell ref="A22:B22"/>
    <mergeCell ref="C22:E22"/>
  </mergeCells>
  <pageMargins left="0.7" right="0.7" top="0.78740157499999996" bottom="0.78740157499999996" header="0.3" footer="0.3"/>
  <pageSetup paperSize="9" scale="51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>iDiv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Hübner</dc:creator>
  <cp:lastModifiedBy>Kunze, Peter</cp:lastModifiedBy>
  <cp:lastPrinted>2015-12-01T14:32:07Z</cp:lastPrinted>
  <dcterms:created xsi:type="dcterms:W3CDTF">2015-11-26T15:22:39Z</dcterms:created>
  <dcterms:modified xsi:type="dcterms:W3CDTF">2025-03-20T13:35:13Z</dcterms:modified>
</cp:coreProperties>
</file>